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45" windowWidth="19440" windowHeight="109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34" i="1" l="1"/>
  <c r="A25" i="1" l="1"/>
  <c r="A6" i="1"/>
  <c r="A11" i="1" s="1"/>
  <c r="A21" i="1"/>
  <c r="A22" i="1" s="1"/>
  <c r="A26" i="1" l="1"/>
  <c r="A27" i="1"/>
  <c r="A28" i="1" s="1"/>
  <c r="A29" i="1" s="1"/>
  <c r="A30" i="1" s="1"/>
  <c r="A31" i="1" s="1"/>
  <c r="A12" i="1"/>
  <c r="A14" i="1" l="1"/>
  <c r="A15" i="1" l="1"/>
  <c r="A17" i="1"/>
  <c r="A18" i="1" s="1"/>
  <c r="A35" i="1"/>
  <c r="A36" i="1" s="1"/>
  <c r="A37" i="1" s="1"/>
  <c r="A38" i="1" l="1"/>
</calcChain>
</file>

<file path=xl/sharedStrings.xml><?xml version="1.0" encoding="utf-8"?>
<sst xmlns="http://schemas.openxmlformats.org/spreadsheetml/2006/main" count="42" uniqueCount="42">
  <si>
    <t>rpm</t>
  </si>
  <si>
    <t>AFR</t>
  </si>
  <si>
    <t>секунд в часе</t>
  </si>
  <si>
    <t>VE%</t>
  </si>
  <si>
    <t>секунд в минуте</t>
  </si>
  <si>
    <t>IAT кельвины</t>
  </si>
  <si>
    <t>сс/min форсунки -пиковое значение</t>
  </si>
  <si>
    <t>MAF  грамм/в сек -расход воздуха</t>
  </si>
  <si>
    <t>r - газовая константа</t>
  </si>
  <si>
    <t>mm молекулярная масса воздуха</t>
  </si>
  <si>
    <t xml:space="preserve">константы </t>
  </si>
  <si>
    <t>вводные переменные</t>
  </si>
  <si>
    <t>расчетные переменные</t>
  </si>
  <si>
    <t>об/в сек</t>
  </si>
  <si>
    <t>об/в милисек</t>
  </si>
  <si>
    <t>количество цилиндров -форсунок</t>
  </si>
  <si>
    <t>циклов впуска в секунду</t>
  </si>
  <si>
    <t>тактов впуска на цилиндр в секунду</t>
  </si>
  <si>
    <t>V объем ДВС в литрах</t>
  </si>
  <si>
    <t>SS (кубических сантиметров/  в сек) бензин</t>
  </si>
  <si>
    <t xml:space="preserve">SK (кубических сантиметров/ в час) бензин </t>
  </si>
  <si>
    <t>LK (литры /в час) бензин</t>
  </si>
  <si>
    <t>MAF/N количество воздуха в граммах/ на 1 цикл впуска</t>
  </si>
  <si>
    <t>количество бензина в граммах /на 1 цикл впуска</t>
  </si>
  <si>
    <t>плотность бензина A-92  грамм/см в кубе</t>
  </si>
  <si>
    <t>количество бензина в кубических см/на 1цикл впуска</t>
  </si>
  <si>
    <t>кубиков /в секунду пиковое пропускание форсунки</t>
  </si>
  <si>
    <t>время открытия форсунки в секундах</t>
  </si>
  <si>
    <t>время открытия форсунки в секундах за 1 цикл впуска</t>
  </si>
  <si>
    <t>форсунка - задержка срабатывания от вольтажа сети милисек</t>
  </si>
  <si>
    <t>Форсунка -общаяя задержка в милисек. (Total Latency)</t>
  </si>
  <si>
    <t>Форсунка - задержка срабатывания базовая  (Injector latency base)</t>
  </si>
  <si>
    <t>кубиков/в милисекунду пропускание форсунки</t>
  </si>
  <si>
    <t>SM (кубических сантиметров / в милисекунду) бензин</t>
  </si>
  <si>
    <t>(IPW)   время открытия форсунки в милисекундах за 1 цикл впуска</t>
  </si>
  <si>
    <t>MAP kPa (LOAD)</t>
  </si>
  <si>
    <t>оборота 1цикл впуска на цилиндр- форсунку</t>
  </si>
  <si>
    <t xml:space="preserve">GS (грамм /в сек) бензин </t>
  </si>
  <si>
    <t>температура воздуха (IAT) градусы цельсия</t>
  </si>
  <si>
    <t>IDC % загрузки форсунки за 1 цикл впуска</t>
  </si>
  <si>
    <t>Расчет расхода бензина и времени впрыска форсунок.</t>
  </si>
  <si>
    <t>данные (без коррекций) практически совпадают с логом в EcuEdit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</si>
</sst>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11"/>
      <color rgb="FF00B0F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0" borderId="1" xfId="0" applyFont="1" applyBorder="1"/>
    <xf numFmtId="2" fontId="2" fillId="0" borderId="1" xfId="0" applyNumberFormat="1" applyFont="1" applyBorder="1"/>
    <xf numFmtId="0" fontId="1" fillId="0" borderId="1" xfId="0" applyFont="1" applyBorder="1"/>
    <xf numFmtId="2" fontId="3" fillId="0" borderId="1" xfId="0" applyNumberFormat="1" applyFont="1" applyBorder="1"/>
    <xf numFmtId="2" fontId="1" fillId="0" borderId="1" xfId="0" applyNumberFormat="1" applyFont="1" applyBorder="1"/>
    <xf numFmtId="0" fontId="3" fillId="0" borderId="1" xfId="0" applyFont="1" applyBorder="1"/>
    <xf numFmtId="164" fontId="3" fillId="0" borderId="1" xfId="0" applyNumberFormat="1" applyFont="1" applyBorder="1"/>
    <xf numFmtId="164" fontId="1" fillId="0" borderId="1" xfId="0" applyNumberFormat="1" applyFont="1" applyBorder="1"/>
    <xf numFmtId="164" fontId="3" fillId="5" borderId="1" xfId="0" applyNumberFormat="1" applyFont="1" applyFill="1" applyBorder="1"/>
    <xf numFmtId="2" fontId="3" fillId="5" borderId="1" xfId="0" applyNumberFormat="1" applyFont="1" applyFill="1" applyBorder="1"/>
    <xf numFmtId="0" fontId="0" fillId="5" borderId="0" xfId="0" applyFill="1"/>
    <xf numFmtId="0" fontId="0" fillId="6" borderId="0" xfId="0" applyFill="1"/>
    <xf numFmtId="0" fontId="0" fillId="0" borderId="1" xfId="0" applyBorder="1" applyAlignment="1">
      <alignment shrinkToFit="1"/>
    </xf>
    <xf numFmtId="0" fontId="0" fillId="0" borderId="1" xfId="0" applyFill="1" applyBorder="1" applyAlignment="1">
      <alignment shrinkToFit="1"/>
    </xf>
    <xf numFmtId="0" fontId="4" fillId="0" borderId="1" xfId="0" applyFont="1" applyBorder="1"/>
    <xf numFmtId="165" fontId="1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abSelected="1" workbookViewId="0">
      <selection activeCell="B44" sqref="B44"/>
    </sheetView>
  </sheetViews>
  <sheetFormatPr defaultRowHeight="15" x14ac:dyDescent="0.25"/>
  <cols>
    <col min="1" max="1" width="23.42578125" customWidth="1"/>
    <col min="2" max="2" width="61.5703125" customWidth="1"/>
  </cols>
  <sheetData>
    <row r="1" spans="1:4" ht="36.75" customHeight="1" x14ac:dyDescent="0.25">
      <c r="A1" s="18"/>
      <c r="B1" s="18" t="s">
        <v>40</v>
      </c>
    </row>
    <row r="2" spans="1:4" x14ac:dyDescent="0.25">
      <c r="A2" s="4">
        <v>14.7</v>
      </c>
      <c r="B2" s="16" t="s">
        <v>1</v>
      </c>
    </row>
    <row r="3" spans="1:4" x14ac:dyDescent="0.25">
      <c r="A3" s="4">
        <v>3000</v>
      </c>
      <c r="B3" s="16" t="s">
        <v>0</v>
      </c>
      <c r="C3" s="1"/>
      <c r="D3" t="s">
        <v>10</v>
      </c>
    </row>
    <row r="4" spans="1:4" x14ac:dyDescent="0.25">
      <c r="A4" s="4">
        <v>70</v>
      </c>
      <c r="B4" s="16" t="s">
        <v>35</v>
      </c>
      <c r="C4" s="2"/>
      <c r="D4" t="s">
        <v>11</v>
      </c>
    </row>
    <row r="5" spans="1:4" x14ac:dyDescent="0.25">
      <c r="A5" s="5">
        <v>62</v>
      </c>
      <c r="B5" s="16" t="s">
        <v>3</v>
      </c>
      <c r="C5" s="3"/>
      <c r="D5" t="s">
        <v>12</v>
      </c>
    </row>
    <row r="6" spans="1:4" x14ac:dyDescent="0.25">
      <c r="A6" s="4">
        <f>273.15+A7</f>
        <v>298.14999999999998</v>
      </c>
      <c r="B6" s="16" t="s">
        <v>5</v>
      </c>
      <c r="C6" s="14"/>
      <c r="D6" t="s">
        <v>41</v>
      </c>
    </row>
    <row r="7" spans="1:4" x14ac:dyDescent="0.25">
      <c r="A7" s="4">
        <v>25</v>
      </c>
      <c r="B7" s="16" t="s">
        <v>38</v>
      </c>
      <c r="C7" s="15"/>
    </row>
    <row r="8" spans="1:4" x14ac:dyDescent="0.25">
      <c r="A8" s="4">
        <v>1.6</v>
      </c>
      <c r="B8" s="16" t="s">
        <v>18</v>
      </c>
    </row>
    <row r="9" spans="1:4" x14ac:dyDescent="0.25">
      <c r="A9" s="6">
        <v>28.964400000000001</v>
      </c>
      <c r="B9" s="16" t="s">
        <v>9</v>
      </c>
    </row>
    <row r="10" spans="1:4" x14ac:dyDescent="0.25">
      <c r="A10" s="6">
        <v>8.3144720000000003</v>
      </c>
      <c r="B10" s="16" t="s">
        <v>8</v>
      </c>
    </row>
    <row r="11" spans="1:4" x14ac:dyDescent="0.25">
      <c r="A11" s="7">
        <f>(A3*A4/A6)/120*(A5/100)*A9/A10*A8</f>
        <v>20.28358743711772</v>
      </c>
      <c r="B11" s="16" t="s">
        <v>7</v>
      </c>
    </row>
    <row r="12" spans="1:4" x14ac:dyDescent="0.25">
      <c r="A12" s="7">
        <f>A11/A2</f>
        <v>1.3798358800760355</v>
      </c>
      <c r="B12" s="16" t="s">
        <v>37</v>
      </c>
    </row>
    <row r="13" spans="1:4" x14ac:dyDescent="0.25">
      <c r="A13" s="8">
        <v>0.76</v>
      </c>
      <c r="B13" s="16" t="s">
        <v>24</v>
      </c>
    </row>
    <row r="14" spans="1:4" x14ac:dyDescent="0.25">
      <c r="A14" s="10">
        <f>A12/A13</f>
        <v>1.8155735264158361</v>
      </c>
      <c r="B14" s="16" t="s">
        <v>19</v>
      </c>
    </row>
    <row r="15" spans="1:4" x14ac:dyDescent="0.25">
      <c r="A15" s="10">
        <f>A14/1000</f>
        <v>1.8155735264158361E-3</v>
      </c>
      <c r="B15" s="16" t="s">
        <v>33</v>
      </c>
    </row>
    <row r="16" spans="1:4" x14ac:dyDescent="0.25">
      <c r="A16" s="8">
        <v>3600</v>
      </c>
      <c r="B16" s="16" t="s">
        <v>2</v>
      </c>
    </row>
    <row r="17" spans="1:2" x14ac:dyDescent="0.25">
      <c r="A17" s="7">
        <f>A14*A16</f>
        <v>6536.0646950970104</v>
      </c>
      <c r="B17" s="16" t="s">
        <v>20</v>
      </c>
    </row>
    <row r="18" spans="1:2" x14ac:dyDescent="0.25">
      <c r="A18" s="10">
        <f>A17/1000</f>
        <v>6.5360646950970107</v>
      </c>
      <c r="B18" s="16" t="s">
        <v>21</v>
      </c>
    </row>
    <row r="19" spans="1:2" x14ac:dyDescent="0.25">
      <c r="A19" s="8">
        <v>250</v>
      </c>
      <c r="B19" s="16" t="s">
        <v>6</v>
      </c>
    </row>
    <row r="20" spans="1:2" x14ac:dyDescent="0.25">
      <c r="A20" s="8">
        <v>60</v>
      </c>
      <c r="B20" s="16" t="s">
        <v>4</v>
      </c>
    </row>
    <row r="21" spans="1:2" x14ac:dyDescent="0.25">
      <c r="A21" s="11">
        <f>A19/A20</f>
        <v>4.166666666666667</v>
      </c>
      <c r="B21" s="16" t="s">
        <v>26</v>
      </c>
    </row>
    <row r="22" spans="1:2" x14ac:dyDescent="0.25">
      <c r="A22" s="19">
        <f>A21/1000</f>
        <v>4.1666666666666666E-3</v>
      </c>
      <c r="B22" s="16" t="s">
        <v>32</v>
      </c>
    </row>
    <row r="23" spans="1:2" x14ac:dyDescent="0.25">
      <c r="A23" s="6">
        <v>4</v>
      </c>
      <c r="B23" s="16" t="s">
        <v>15</v>
      </c>
    </row>
    <row r="24" spans="1:2" x14ac:dyDescent="0.25">
      <c r="A24" s="6">
        <v>2</v>
      </c>
      <c r="B24" s="16" t="s">
        <v>36</v>
      </c>
    </row>
    <row r="25" spans="1:2" x14ac:dyDescent="0.25">
      <c r="A25" s="7">
        <f>A3/A20</f>
        <v>50</v>
      </c>
      <c r="B25" s="16" t="s">
        <v>13</v>
      </c>
    </row>
    <row r="26" spans="1:2" x14ac:dyDescent="0.25">
      <c r="A26" s="10">
        <f>A25/1000</f>
        <v>0.05</v>
      </c>
      <c r="B26" s="16" t="s">
        <v>14</v>
      </c>
    </row>
    <row r="27" spans="1:2" x14ac:dyDescent="0.25">
      <c r="A27" s="7">
        <f>A25/A24</f>
        <v>25</v>
      </c>
      <c r="B27" s="16" t="s">
        <v>17</v>
      </c>
    </row>
    <row r="28" spans="1:2" x14ac:dyDescent="0.25">
      <c r="A28" s="7">
        <f>A27*A23</f>
        <v>100</v>
      </c>
      <c r="B28" s="16" t="s">
        <v>16</v>
      </c>
    </row>
    <row r="29" spans="1:2" x14ac:dyDescent="0.25">
      <c r="A29" s="10">
        <f>A11/A28</f>
        <v>0.2028358743711772</v>
      </c>
      <c r="B29" s="16" t="s">
        <v>22</v>
      </c>
    </row>
    <row r="30" spans="1:2" x14ac:dyDescent="0.25">
      <c r="A30" s="10">
        <f>A29/A2</f>
        <v>1.3798358800760354E-2</v>
      </c>
      <c r="B30" s="16" t="s">
        <v>23</v>
      </c>
    </row>
    <row r="31" spans="1:2" x14ac:dyDescent="0.25">
      <c r="A31" s="10">
        <f>A30/A13</f>
        <v>1.8155735264158361E-2</v>
      </c>
      <c r="B31" s="16" t="s">
        <v>25</v>
      </c>
    </row>
    <row r="32" spans="1:2" x14ac:dyDescent="0.25">
      <c r="A32" s="6">
        <v>15</v>
      </c>
      <c r="B32" s="16" t="s">
        <v>31</v>
      </c>
    </row>
    <row r="33" spans="1:2" x14ac:dyDescent="0.25">
      <c r="A33" s="6">
        <v>0.86399999999999999</v>
      </c>
      <c r="B33" s="17" t="s">
        <v>29</v>
      </c>
    </row>
    <row r="34" spans="1:2" x14ac:dyDescent="0.25">
      <c r="A34" s="9">
        <f>A33*A32/4</f>
        <v>3.2399999999999998</v>
      </c>
      <c r="B34" s="17" t="s">
        <v>30</v>
      </c>
    </row>
    <row r="35" spans="1:2" x14ac:dyDescent="0.25">
      <c r="A35" s="10">
        <f>A14/A21</f>
        <v>0.43573764633980067</v>
      </c>
      <c r="B35" s="17" t="s">
        <v>27</v>
      </c>
    </row>
    <row r="36" spans="1:2" x14ac:dyDescent="0.25">
      <c r="A36" s="10">
        <f>A35/A28</f>
        <v>4.3573764633980071E-3</v>
      </c>
      <c r="B36" s="17" t="s">
        <v>28</v>
      </c>
    </row>
    <row r="37" spans="1:2" x14ac:dyDescent="0.25">
      <c r="A37" s="12">
        <f>A36*1000</f>
        <v>4.3573764633980074</v>
      </c>
      <c r="B37" s="17" t="s">
        <v>34</v>
      </c>
    </row>
    <row r="38" spans="1:2" x14ac:dyDescent="0.25">
      <c r="A38" s="13">
        <f>A37*A3/1200</f>
        <v>10.893441158495019</v>
      </c>
      <c r="B38" s="16" t="s">
        <v>39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Inforser-NN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</dc:creator>
  <cp:lastModifiedBy>RAV</cp:lastModifiedBy>
  <dcterms:created xsi:type="dcterms:W3CDTF">2012-01-18T13:36:52Z</dcterms:created>
  <dcterms:modified xsi:type="dcterms:W3CDTF">2012-01-25T08:48:18Z</dcterms:modified>
</cp:coreProperties>
</file>